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3"/>
  </bookViews>
  <sheets>
    <sheet name="PI" sheetId="1" r:id="rId1"/>
    <sheet name="E" sheetId="2" r:id="rId2"/>
    <sheet name="3^-1" sheetId="3" r:id="rId3"/>
    <sheet name="NG" sheetId="4" r:id="rId4"/>
    <sheet name="Conversión" sheetId="5" r:id="rId5"/>
  </sheets>
  <definedNames>
    <definedName name="_xlnm.Print_Area" localSheetId="2">'3^-1'!$A$1:$I$10</definedName>
    <definedName name="_xlnm.Print_Area" localSheetId="1">'E'!$A$1:$I$10</definedName>
    <definedName name="_xlnm.Print_Area" localSheetId="3">'NG'!$A$1:$C$26</definedName>
    <definedName name="_xlnm.Print_Area" localSheetId="0">'PI'!$A$1:$I$40</definedName>
  </definedNames>
  <calcPr fullCalcOnLoad="1"/>
</workbook>
</file>

<file path=xl/sharedStrings.xml><?xml version="1.0" encoding="utf-8"?>
<sst xmlns="http://schemas.openxmlformats.org/spreadsheetml/2006/main" count="52" uniqueCount="52">
  <si>
    <t>DEC</t>
  </si>
  <si>
    <t>BIN</t>
  </si>
  <si>
    <t>OCT</t>
  </si>
  <si>
    <t>HEX</t>
  </si>
  <si>
    <t>0000</t>
  </si>
  <si>
    <t>0001</t>
  </si>
  <si>
    <t>0010</t>
  </si>
  <si>
    <t>0011</t>
  </si>
  <si>
    <t>0100</t>
  </si>
  <si>
    <t>0101</t>
  </si>
  <si>
    <t>0110</t>
  </si>
  <si>
    <t>0111</t>
  </si>
  <si>
    <t>1000</t>
  </si>
  <si>
    <t>1001</t>
  </si>
  <si>
    <t>1010</t>
  </si>
  <si>
    <t>1011</t>
  </si>
  <si>
    <t>1100</t>
  </si>
  <si>
    <t>1101</t>
  </si>
  <si>
    <t>1110</t>
  </si>
  <si>
    <t>1111</t>
  </si>
  <si>
    <t>0</t>
  </si>
  <si>
    <t>1</t>
  </si>
  <si>
    <t>2</t>
  </si>
  <si>
    <t>3</t>
  </si>
  <si>
    <t>4</t>
  </si>
  <si>
    <t>5</t>
  </si>
  <si>
    <t>6</t>
  </si>
  <si>
    <t>7</t>
  </si>
  <si>
    <t>8</t>
  </si>
  <si>
    <t>10</t>
  </si>
  <si>
    <t>11</t>
  </si>
  <si>
    <t>12</t>
  </si>
  <si>
    <t>13</t>
  </si>
  <si>
    <t>14</t>
  </si>
  <si>
    <t>15</t>
  </si>
  <si>
    <t>16</t>
  </si>
  <si>
    <t>17</t>
  </si>
  <si>
    <t>9</t>
  </si>
  <si>
    <t>A</t>
  </si>
  <si>
    <t>B</t>
  </si>
  <si>
    <t>C</t>
  </si>
  <si>
    <t>D</t>
  </si>
  <si>
    <t>E</t>
  </si>
  <si>
    <t>F</t>
  </si>
  <si>
    <t>00</t>
  </si>
  <si>
    <t>01</t>
  </si>
  <si>
    <t>02</t>
  </si>
  <si>
    <t>03</t>
  </si>
  <si>
    <t>04</t>
  </si>
  <si>
    <t>05</t>
  </si>
  <si>
    <t>06</t>
  </si>
  <si>
    <t>07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</si>
</sst>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00000000000000000"/>
    <numFmt numFmtId="181" formatCode="0.00000000"/>
    <numFmt numFmtId="182" formatCode="0.000000"/>
    <numFmt numFmtId="183" formatCode="0.000000000000000000"/>
    <numFmt numFmtId="184" formatCode="0.000000000000000"/>
    <numFmt numFmtId="185" formatCode="0.00000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82" fontId="0" fillId="0" borderId="0" xfId="0" applyNumberFormat="1" applyAlignment="1">
      <alignment/>
    </xf>
    <xf numFmtId="184" fontId="0" fillId="0" borderId="0" xfId="0" applyNumberFormat="1" applyAlignment="1">
      <alignment/>
    </xf>
    <xf numFmtId="185" fontId="0" fillId="0" borderId="0" xfId="0" applyNumberForma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workbookViewId="0" topLeftCell="A1">
      <selection activeCell="A1" sqref="A1"/>
    </sheetView>
  </sheetViews>
  <sheetFormatPr defaultColWidth="11.421875" defaultRowHeight="12.75"/>
  <cols>
    <col min="1" max="2" width="25.7109375" style="2" customWidth="1"/>
    <col min="3" max="5" width="9.140625" style="0" customWidth="1"/>
    <col min="6" max="6" width="2.7109375" style="0" customWidth="1"/>
    <col min="7" max="8" width="25.7109375" style="3" customWidth="1"/>
    <col min="9" max="16384" width="9.140625" style="0" customWidth="1"/>
  </cols>
  <sheetData>
    <row r="1" spans="1:11" ht="12.75">
      <c r="A1" s="2">
        <f>PI()-3</f>
        <v>0.14159265358979312</v>
      </c>
      <c r="B1" s="2">
        <f aca="true" t="shared" si="0" ref="B1:B10">A1*16</f>
        <v>2.26548245743669</v>
      </c>
      <c r="C1">
        <f aca="true" t="shared" si="1" ref="C1:C10">INT(B1)</f>
        <v>2</v>
      </c>
      <c r="D1" s="7" t="str">
        <f>LOOKUP(C1,Conversión!$A$20:$A$35,Conversión!$D$20:$D$35)</f>
        <v>2</v>
      </c>
      <c r="E1" s="7" t="str">
        <f>LOOKUP(C1,Conversión!$A$20:$A$35,Conversión!$B$20:$B$35)</f>
        <v>0010</v>
      </c>
      <c r="G1" s="3">
        <f>0.14159</f>
        <v>0.14159</v>
      </c>
      <c r="H1" s="3">
        <f aca="true" t="shared" si="2" ref="H1:H10">G1*16</f>
        <v>2.26544</v>
      </c>
      <c r="I1">
        <f aca="true" t="shared" si="3" ref="I1:I10">INT(H1)</f>
        <v>2</v>
      </c>
      <c r="J1" s="7" t="str">
        <f>LOOKUP(I1,Conversión!$A$20:$A$35,Conversión!$D$20:$D$35)</f>
        <v>2</v>
      </c>
      <c r="K1" s="7" t="str">
        <f>LOOKUP(I1,Conversión!$A$20:$A$35,Conversión!$B$20:$B$35)</f>
        <v>0010</v>
      </c>
    </row>
    <row r="2" spans="1:11" ht="12.75">
      <c r="A2" s="2">
        <f aca="true" t="shared" si="4" ref="A2:A10">B1-C1</f>
        <v>0.26548245743668986</v>
      </c>
      <c r="B2" s="2">
        <f t="shared" si="0"/>
        <v>4.247719318987038</v>
      </c>
      <c r="C2">
        <f t="shared" si="1"/>
        <v>4</v>
      </c>
      <c r="D2" s="7" t="str">
        <f>LOOKUP(C2,Conversión!$A$20:$A$35,Conversión!$D$20:$D$35)</f>
        <v>4</v>
      </c>
      <c r="E2" s="7" t="str">
        <f>LOOKUP(C2,Conversión!$A$20:$A$35,Conversión!$B$20:$B$35)</f>
        <v>0100</v>
      </c>
      <c r="G2" s="3">
        <f aca="true" t="shared" si="5" ref="G2:G10">H1-I1</f>
        <v>0.2654399999999999</v>
      </c>
      <c r="H2" s="3">
        <f t="shared" si="2"/>
        <v>4.247039999999998</v>
      </c>
      <c r="I2">
        <f t="shared" si="3"/>
        <v>4</v>
      </c>
      <c r="J2" s="7" t="str">
        <f>LOOKUP(I2,Conversión!$A$20:$A$35,Conversión!$D$20:$D$35)</f>
        <v>4</v>
      </c>
      <c r="K2" s="7" t="str">
        <f>LOOKUP(I2,Conversión!$A$20:$A$35,Conversión!$B$20:$B$35)</f>
        <v>0100</v>
      </c>
    </row>
    <row r="3" spans="1:11" ht="12.75">
      <c r="A3" s="2">
        <f t="shared" si="4"/>
        <v>0.2477193189870377</v>
      </c>
      <c r="B3" s="2">
        <f t="shared" si="0"/>
        <v>3.963509103792603</v>
      </c>
      <c r="C3">
        <f t="shared" si="1"/>
        <v>3</v>
      </c>
      <c r="D3" s="7" t="str">
        <f>LOOKUP(C3,Conversión!$A$20:$A$35,Conversión!$D$20:$D$35)</f>
        <v>3</v>
      </c>
      <c r="E3" s="7" t="str">
        <f>LOOKUP(C3,Conversión!$A$20:$A$35,Conversión!$B$20:$B$35)</f>
        <v>0011</v>
      </c>
      <c r="G3" s="3">
        <f t="shared" si="5"/>
        <v>0.24703999999999837</v>
      </c>
      <c r="H3" s="3">
        <f t="shared" si="2"/>
        <v>3.952639999999974</v>
      </c>
      <c r="I3">
        <f t="shared" si="3"/>
        <v>3</v>
      </c>
      <c r="J3" s="7" t="str">
        <f>LOOKUP(I3,Conversión!$A$20:$A$35,Conversión!$D$20:$D$35)</f>
        <v>3</v>
      </c>
      <c r="K3" s="7" t="str">
        <f>LOOKUP(I3,Conversión!$A$20:$A$35,Conversión!$B$20:$B$35)</f>
        <v>0011</v>
      </c>
    </row>
    <row r="4" spans="1:11" ht="12.75">
      <c r="A4" s="2">
        <f t="shared" si="4"/>
        <v>0.9635091037926031</v>
      </c>
      <c r="B4" s="2">
        <f t="shared" si="0"/>
        <v>15.41614566068165</v>
      </c>
      <c r="C4">
        <f t="shared" si="1"/>
        <v>15</v>
      </c>
      <c r="D4" s="7" t="str">
        <f>LOOKUP(C4,Conversión!$A$20:$A$35,Conversión!$D$20:$D$35)</f>
        <v>F</v>
      </c>
      <c r="E4" s="7" t="str">
        <f>LOOKUP(C4,Conversión!$A$20:$A$35,Conversión!$B$20:$B$35)</f>
        <v>1111</v>
      </c>
      <c r="G4" s="3">
        <f t="shared" si="5"/>
        <v>0.952639999999974</v>
      </c>
      <c r="H4" s="3">
        <f t="shared" si="2"/>
        <v>15.242239999999583</v>
      </c>
      <c r="I4">
        <f t="shared" si="3"/>
        <v>15</v>
      </c>
      <c r="J4" s="7" t="str">
        <f>LOOKUP(I4,Conversión!$A$20:$A$35,Conversión!$D$20:$D$35)</f>
        <v>F</v>
      </c>
      <c r="K4" s="7" t="str">
        <f>LOOKUP(I4,Conversión!$A$20:$A$35,Conversión!$B$20:$B$35)</f>
        <v>1111</v>
      </c>
    </row>
    <row r="5" spans="1:11" ht="12.75">
      <c r="A5" s="2">
        <f t="shared" si="4"/>
        <v>0.41614566068165004</v>
      </c>
      <c r="B5" s="2">
        <f t="shared" si="0"/>
        <v>6.658330570906401</v>
      </c>
      <c r="C5">
        <f t="shared" si="1"/>
        <v>6</v>
      </c>
      <c r="D5" s="7" t="str">
        <f>LOOKUP(C5,Conversión!$A$20:$A$35,Conversión!$D$20:$D$35)</f>
        <v>6</v>
      </c>
      <c r="E5" s="7" t="str">
        <f>LOOKUP(C5,Conversión!$A$20:$A$35,Conversión!$B$20:$B$35)</f>
        <v>0110</v>
      </c>
      <c r="G5" s="3">
        <f t="shared" si="5"/>
        <v>0.24223999999958323</v>
      </c>
      <c r="H5" s="3">
        <f t="shared" si="2"/>
        <v>3.8758399999933317</v>
      </c>
      <c r="I5">
        <f t="shared" si="3"/>
        <v>3</v>
      </c>
      <c r="J5" s="7" t="str">
        <f>LOOKUP(I5,Conversión!$A$20:$A$35,Conversión!$D$20:$D$35)</f>
        <v>3</v>
      </c>
      <c r="K5" s="7" t="str">
        <f>LOOKUP(I5,Conversión!$A$20:$A$35,Conversión!$B$20:$B$35)</f>
        <v>0011</v>
      </c>
    </row>
    <row r="6" spans="1:11" ht="12.75">
      <c r="A6" s="2">
        <f t="shared" si="4"/>
        <v>0.6583305709064007</v>
      </c>
      <c r="B6" s="2">
        <f t="shared" si="0"/>
        <v>10.533289134502411</v>
      </c>
      <c r="C6">
        <f t="shared" si="1"/>
        <v>10</v>
      </c>
      <c r="D6" s="7" t="str">
        <f>LOOKUP(C6,Conversión!$A$20:$A$35,Conversión!$D$20:$D$35)</f>
        <v>A</v>
      </c>
      <c r="E6" s="7" t="str">
        <f>LOOKUP(C6,Conversión!$A$20:$A$35,Conversión!$B$20:$B$35)</f>
        <v>1010</v>
      </c>
      <c r="G6" s="3">
        <f t="shared" si="5"/>
        <v>0.8758399999933317</v>
      </c>
      <c r="H6" s="3">
        <f t="shared" si="2"/>
        <v>14.013439999893308</v>
      </c>
      <c r="I6">
        <f t="shared" si="3"/>
        <v>14</v>
      </c>
      <c r="J6" s="7" t="str">
        <f>LOOKUP(I6,Conversión!$A$20:$A$35,Conversión!$D$20:$D$35)</f>
        <v>E</v>
      </c>
      <c r="K6" s="7" t="str">
        <f>LOOKUP(I6,Conversión!$A$20:$A$35,Conversión!$B$20:$B$35)</f>
        <v>1110</v>
      </c>
    </row>
    <row r="7" spans="1:11" ht="12.75">
      <c r="A7" s="2">
        <f t="shared" si="4"/>
        <v>0.5332891345024109</v>
      </c>
      <c r="B7" s="2">
        <f t="shared" si="0"/>
        <v>8.532626152038574</v>
      </c>
      <c r="C7">
        <f t="shared" si="1"/>
        <v>8</v>
      </c>
      <c r="D7" s="7" t="str">
        <f>LOOKUP(C7,Conversión!$A$20:$A$35,Conversión!$D$20:$D$35)</f>
        <v>8</v>
      </c>
      <c r="E7" s="7" t="str">
        <f>LOOKUP(C7,Conversión!$A$20:$A$35,Conversión!$B$20:$B$35)</f>
        <v>1000</v>
      </c>
      <c r="G7" s="3">
        <f t="shared" si="5"/>
        <v>0.013439999893307686</v>
      </c>
      <c r="H7" s="3">
        <f t="shared" si="2"/>
        <v>0.21503999829292297</v>
      </c>
      <c r="I7">
        <f t="shared" si="3"/>
        <v>0</v>
      </c>
      <c r="J7" s="7" t="str">
        <f>LOOKUP(I7,Conversión!$A$20:$A$35,Conversión!$D$20:$D$35)</f>
        <v>0</v>
      </c>
      <c r="K7" s="7" t="str">
        <f>LOOKUP(I7,Conversión!$A$20:$A$35,Conversión!$B$20:$B$35)</f>
        <v>0000</v>
      </c>
    </row>
    <row r="8" spans="1:11" ht="12.75">
      <c r="A8" s="2">
        <f t="shared" si="4"/>
        <v>0.5326261520385742</v>
      </c>
      <c r="B8" s="2">
        <f t="shared" si="0"/>
        <v>8.522018432617188</v>
      </c>
      <c r="C8">
        <f t="shared" si="1"/>
        <v>8</v>
      </c>
      <c r="D8" s="7" t="str">
        <f>LOOKUP(C8,Conversión!$A$20:$A$35,Conversión!$D$20:$D$35)</f>
        <v>8</v>
      </c>
      <c r="E8" s="7" t="str">
        <f>LOOKUP(C8,Conversión!$A$20:$A$35,Conversión!$B$20:$B$35)</f>
        <v>1000</v>
      </c>
      <c r="G8" s="3">
        <f t="shared" si="5"/>
        <v>0.21503999829292297</v>
      </c>
      <c r="H8" s="3">
        <f t="shared" si="2"/>
        <v>3.4406399726867676</v>
      </c>
      <c r="I8">
        <f t="shared" si="3"/>
        <v>3</v>
      </c>
      <c r="J8" s="7" t="str">
        <f>LOOKUP(I8,Conversión!$A$20:$A$35,Conversión!$D$20:$D$35)</f>
        <v>3</v>
      </c>
      <c r="K8" s="7" t="str">
        <f>LOOKUP(I8,Conversión!$A$20:$A$35,Conversión!$B$20:$B$35)</f>
        <v>0011</v>
      </c>
    </row>
    <row r="9" spans="1:11" ht="12.75">
      <c r="A9" s="2">
        <f t="shared" si="4"/>
        <v>0.5220184326171875</v>
      </c>
      <c r="B9" s="2">
        <f t="shared" si="0"/>
        <v>8.352294921875</v>
      </c>
      <c r="C9">
        <f t="shared" si="1"/>
        <v>8</v>
      </c>
      <c r="D9" s="7" t="str">
        <f>LOOKUP(C9,Conversión!$A$20:$A$35,Conversión!$D$20:$D$35)</f>
        <v>8</v>
      </c>
      <c r="E9" s="7" t="str">
        <f>LOOKUP(C9,Conversión!$A$20:$A$35,Conversión!$B$20:$B$35)</f>
        <v>1000</v>
      </c>
      <c r="G9" s="3">
        <f t="shared" si="5"/>
        <v>0.4406399726867676</v>
      </c>
      <c r="H9" s="3">
        <f t="shared" si="2"/>
        <v>7.050239562988281</v>
      </c>
      <c r="I9">
        <f t="shared" si="3"/>
        <v>7</v>
      </c>
      <c r="J9" s="7" t="str">
        <f>LOOKUP(I9,Conversión!$A$20:$A$35,Conversión!$D$20:$D$35)</f>
        <v>7</v>
      </c>
      <c r="K9" s="7" t="str">
        <f>LOOKUP(I9,Conversión!$A$20:$A$35,Conversión!$B$20:$B$35)</f>
        <v>0111</v>
      </c>
    </row>
    <row r="10" spans="1:11" ht="12.75">
      <c r="A10" s="2">
        <f t="shared" si="4"/>
        <v>0.352294921875</v>
      </c>
      <c r="B10" s="2">
        <f t="shared" si="0"/>
        <v>5.63671875</v>
      </c>
      <c r="C10">
        <f t="shared" si="1"/>
        <v>5</v>
      </c>
      <c r="D10" s="7" t="str">
        <f>LOOKUP(C10,Conversión!$A$20:$A$35,Conversión!$D$20:$D$35)</f>
        <v>5</v>
      </c>
      <c r="E10" s="7" t="str">
        <f>LOOKUP(C10,Conversión!$A$20:$A$35,Conversión!$B$20:$B$35)</f>
        <v>0101</v>
      </c>
      <c r="G10" s="3">
        <f t="shared" si="5"/>
        <v>0.05023956298828125</v>
      </c>
      <c r="H10" s="3">
        <f t="shared" si="2"/>
        <v>0.8038330078125</v>
      </c>
      <c r="I10">
        <f t="shared" si="3"/>
        <v>0</v>
      </c>
      <c r="J10" s="7" t="str">
        <f>LOOKUP(I10,Conversión!$A$20:$A$35,Conversión!$D$20:$D$35)</f>
        <v>0</v>
      </c>
      <c r="K10" s="7" t="str">
        <f>LOOKUP(I10,Conversión!$A$20:$A$35,Conversión!$B$20:$B$35)</f>
        <v>0000</v>
      </c>
    </row>
    <row r="11" ht="12.75">
      <c r="H11" s="2"/>
    </row>
    <row r="12" ht="12.75">
      <c r="H12" s="2"/>
    </row>
    <row r="13" ht="12.75">
      <c r="H13" s="2"/>
    </row>
    <row r="14" ht="12.75">
      <c r="H14" s="2"/>
    </row>
    <row r="15" ht="12.75">
      <c r="H15" s="2"/>
    </row>
    <row r="16" ht="12.75">
      <c r="H16" s="2"/>
    </row>
    <row r="17" ht="12.75">
      <c r="H17" s="2"/>
    </row>
    <row r="18" ht="12.75">
      <c r="H18" s="2"/>
    </row>
    <row r="19" ht="12.75">
      <c r="H19" s="2"/>
    </row>
    <row r="20" ht="12.75">
      <c r="H20" s="2"/>
    </row>
    <row r="21" ht="12.75">
      <c r="H21" s="2"/>
    </row>
    <row r="22" ht="12.75">
      <c r="H22" s="2"/>
    </row>
    <row r="23" ht="12.75">
      <c r="H23" s="2"/>
    </row>
    <row r="24" ht="12.75">
      <c r="H24" s="2"/>
    </row>
    <row r="25" ht="12.75">
      <c r="H25" s="2"/>
    </row>
    <row r="26" ht="12.75">
      <c r="H26" s="2"/>
    </row>
    <row r="27" ht="12.75">
      <c r="H27" s="2"/>
    </row>
    <row r="28" ht="12.75">
      <c r="H28" s="2"/>
    </row>
    <row r="29" ht="12.75">
      <c r="H29" s="2"/>
    </row>
    <row r="30" ht="12.75">
      <c r="H30" s="2"/>
    </row>
    <row r="31" ht="12.75">
      <c r="H31" s="2"/>
    </row>
    <row r="32" ht="12.75">
      <c r="H32" s="2"/>
    </row>
    <row r="33" ht="12.75">
      <c r="H33" s="2"/>
    </row>
    <row r="34" ht="12.75">
      <c r="H34" s="2"/>
    </row>
    <row r="35" ht="12.75">
      <c r="H35" s="2"/>
    </row>
    <row r="36" ht="12.75">
      <c r="H36" s="2"/>
    </row>
    <row r="37" ht="12.75">
      <c r="H37" s="2"/>
    </row>
    <row r="38" ht="12.75">
      <c r="H38" s="2"/>
    </row>
    <row r="39" ht="12.75">
      <c r="H39" s="2"/>
    </row>
    <row r="40" ht="12.75">
      <c r="H40" s="2"/>
    </row>
  </sheetData>
  <printOptions gridLines="1" headings="1" horizontalCentered="1" verticalCentered="1"/>
  <pageMargins left="1.1811023622047245" right="0.7874015748031497" top="1.1811023622047245" bottom="0.5905511811023623" header="0.7874015748031497" footer="0"/>
  <pageSetup fitToHeight="1" fitToWidth="1" horizontalDpi="300" verticalDpi="300" orientation="landscape" paperSize="9" scale="91" r:id="rId1"/>
  <headerFooter alignWithMargins="0">
    <oddHeader>&amp;C&amp;"Arial,Negrita"&amp;14Conversión de la parte decimal del número PI a binario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workbookViewId="0" topLeftCell="A1">
      <selection activeCell="A1" sqref="A1"/>
    </sheetView>
  </sheetViews>
  <sheetFormatPr defaultColWidth="11.421875" defaultRowHeight="12.75"/>
  <cols>
    <col min="1" max="2" width="25.7109375" style="2" customWidth="1"/>
    <col min="3" max="5" width="9.140625" style="0" customWidth="1"/>
    <col min="6" max="6" width="2.7109375" style="0" customWidth="1"/>
    <col min="7" max="8" width="25.7109375" style="3" customWidth="1"/>
    <col min="9" max="16384" width="9.140625" style="0" customWidth="1"/>
  </cols>
  <sheetData>
    <row r="1" spans="1:11" ht="12.75">
      <c r="A1" s="2">
        <f>EXP(1)-2</f>
        <v>0.7182818284590451</v>
      </c>
      <c r="B1" s="2">
        <f>A1*16</f>
        <v>11.492509255344721</v>
      </c>
      <c r="C1">
        <f aca="true" t="shared" si="0" ref="C1:C10">INT(B1)</f>
        <v>11</v>
      </c>
      <c r="D1" s="7" t="str">
        <f>LOOKUP(C1,Conversión!$A$20:$A$35,Conversión!$D$20:$D$35)</f>
        <v>B</v>
      </c>
      <c r="E1" s="7" t="str">
        <f>LOOKUP(C1,Conversión!$A$20:$A$35,Conversión!$B$20:$B$35)</f>
        <v>1011</v>
      </c>
      <c r="G1" s="3">
        <f>0.71828</f>
        <v>0.71828</v>
      </c>
      <c r="H1" s="3">
        <f aca="true" t="shared" si="1" ref="H1:H10">G1*16</f>
        <v>11.49248</v>
      </c>
      <c r="I1">
        <f aca="true" t="shared" si="2" ref="I1:I10">INT(H1)</f>
        <v>11</v>
      </c>
      <c r="J1" s="7" t="str">
        <f>LOOKUP(I1,Conversión!$A$20:$A$35,Conversión!$D$20:$D$35)</f>
        <v>B</v>
      </c>
      <c r="K1" s="7" t="str">
        <f>LOOKUP(I1,Conversión!$A$20:$A$35,Conversión!$B$20:$B$35)</f>
        <v>1011</v>
      </c>
    </row>
    <row r="2" spans="1:11" ht="12.75">
      <c r="A2" s="2">
        <f aca="true" t="shared" si="3" ref="A2:A10">B1-C1</f>
        <v>0.49250925534472145</v>
      </c>
      <c r="B2" s="2">
        <f aca="true" t="shared" si="4" ref="B2:B10">A2*16</f>
        <v>7.880148085515543</v>
      </c>
      <c r="C2">
        <f t="shared" si="0"/>
        <v>7</v>
      </c>
      <c r="D2" s="7" t="str">
        <f>LOOKUP(C2,Conversión!$A$20:$A$35,Conversión!$D$20:$D$35)</f>
        <v>7</v>
      </c>
      <c r="E2" s="7" t="str">
        <f>LOOKUP(C2,Conversión!$A$20:$A$35,Conversión!$B$20:$B$35)</f>
        <v>0111</v>
      </c>
      <c r="G2" s="3">
        <f aca="true" t="shared" si="5" ref="G2:G10">H1-I1</f>
        <v>0.4924800000000005</v>
      </c>
      <c r="H2" s="3">
        <f t="shared" si="1"/>
        <v>7.879680000000008</v>
      </c>
      <c r="I2">
        <f t="shared" si="2"/>
        <v>7</v>
      </c>
      <c r="J2" s="7" t="str">
        <f>LOOKUP(I2,Conversión!$A$20:$A$35,Conversión!$D$20:$D$35)</f>
        <v>7</v>
      </c>
      <c r="K2" s="7" t="str">
        <f>LOOKUP(I2,Conversión!$A$20:$A$35,Conversión!$B$20:$B$35)</f>
        <v>0111</v>
      </c>
    </row>
    <row r="3" spans="1:11" ht="12.75">
      <c r="A3" s="2">
        <f t="shared" si="3"/>
        <v>0.8801480855155432</v>
      </c>
      <c r="B3" s="2">
        <f t="shared" si="4"/>
        <v>14.082369368248692</v>
      </c>
      <c r="C3">
        <f t="shared" si="0"/>
        <v>14</v>
      </c>
      <c r="D3" s="7" t="str">
        <f>LOOKUP(C3,Conversión!$A$20:$A$35,Conversión!$D$20:$D$35)</f>
        <v>E</v>
      </c>
      <c r="E3" s="7" t="str">
        <f>LOOKUP(C3,Conversión!$A$20:$A$35,Conversión!$B$20:$B$35)</f>
        <v>1110</v>
      </c>
      <c r="G3" s="3">
        <f t="shared" si="5"/>
        <v>0.8796800000000076</v>
      </c>
      <c r="H3" s="3">
        <f t="shared" si="1"/>
        <v>14.074880000000121</v>
      </c>
      <c r="I3">
        <f t="shared" si="2"/>
        <v>14</v>
      </c>
      <c r="J3" s="7" t="str">
        <f>LOOKUP(I3,Conversión!$A$20:$A$35,Conversión!$D$20:$D$35)</f>
        <v>E</v>
      </c>
      <c r="K3" s="7" t="str">
        <f>LOOKUP(I3,Conversión!$A$20:$A$35,Conversión!$B$20:$B$35)</f>
        <v>1110</v>
      </c>
    </row>
    <row r="4" spans="1:11" ht="12.75">
      <c r="A4" s="2">
        <f t="shared" si="3"/>
        <v>0.0823693682486919</v>
      </c>
      <c r="B4" s="2">
        <f t="shared" si="4"/>
        <v>1.3179098919790704</v>
      </c>
      <c r="C4">
        <f t="shared" si="0"/>
        <v>1</v>
      </c>
      <c r="D4" s="7" t="str">
        <f>LOOKUP(C4,Conversión!$A$20:$A$35,Conversión!$D$20:$D$35)</f>
        <v>1</v>
      </c>
      <c r="E4" s="7" t="str">
        <f>LOOKUP(C4,Conversión!$A$20:$A$35,Conversión!$B$20:$B$35)</f>
        <v>0001</v>
      </c>
      <c r="G4" s="3">
        <f t="shared" si="5"/>
        <v>0.07488000000012107</v>
      </c>
      <c r="H4" s="3">
        <f t="shared" si="1"/>
        <v>1.1980800000019372</v>
      </c>
      <c r="I4">
        <f t="shared" si="2"/>
        <v>1</v>
      </c>
      <c r="J4" s="7" t="str">
        <f>LOOKUP(I4,Conversión!$A$20:$A$35,Conversión!$D$20:$D$35)</f>
        <v>1</v>
      </c>
      <c r="K4" s="7" t="str">
        <f>LOOKUP(I4,Conversión!$A$20:$A$35,Conversión!$B$20:$B$35)</f>
        <v>0001</v>
      </c>
    </row>
    <row r="5" spans="1:11" ht="12.75">
      <c r="A5" s="2">
        <f t="shared" si="3"/>
        <v>0.3179098919790704</v>
      </c>
      <c r="B5" s="2">
        <f t="shared" si="4"/>
        <v>5.086558271665126</v>
      </c>
      <c r="C5">
        <f t="shared" si="0"/>
        <v>5</v>
      </c>
      <c r="D5" s="7" t="str">
        <f>LOOKUP(C5,Conversión!$A$20:$A$35,Conversión!$D$20:$D$35)</f>
        <v>5</v>
      </c>
      <c r="E5" s="7" t="str">
        <f>LOOKUP(C5,Conversión!$A$20:$A$35,Conversión!$B$20:$B$35)</f>
        <v>0101</v>
      </c>
      <c r="G5" s="3">
        <f t="shared" si="5"/>
        <v>0.19808000000193715</v>
      </c>
      <c r="H5" s="3">
        <f t="shared" si="1"/>
        <v>3.1692800000309944</v>
      </c>
      <c r="I5">
        <f t="shared" si="2"/>
        <v>3</v>
      </c>
      <c r="J5" s="7" t="str">
        <f>LOOKUP(I5,Conversión!$A$20:$A$35,Conversión!$D$20:$D$35)</f>
        <v>3</v>
      </c>
      <c r="K5" s="7" t="str">
        <f>LOOKUP(I5,Conversión!$A$20:$A$35,Conversión!$B$20:$B$35)</f>
        <v>0011</v>
      </c>
    </row>
    <row r="6" spans="1:11" ht="12.75">
      <c r="A6" s="2">
        <f t="shared" si="3"/>
        <v>0.08655827166512609</v>
      </c>
      <c r="B6" s="2">
        <f t="shared" si="4"/>
        <v>1.3849323466420174</v>
      </c>
      <c r="C6">
        <f t="shared" si="0"/>
        <v>1</v>
      </c>
      <c r="D6" s="7" t="str">
        <f>LOOKUP(C6,Conversión!$A$20:$A$35,Conversión!$D$20:$D$35)</f>
        <v>1</v>
      </c>
      <c r="E6" s="7" t="str">
        <f>LOOKUP(C6,Conversión!$A$20:$A$35,Conversión!$B$20:$B$35)</f>
        <v>0001</v>
      </c>
      <c r="G6" s="3">
        <f t="shared" si="5"/>
        <v>0.16928000003099442</v>
      </c>
      <c r="H6" s="3">
        <f t="shared" si="1"/>
        <v>2.7084800004959106</v>
      </c>
      <c r="I6">
        <f t="shared" si="2"/>
        <v>2</v>
      </c>
      <c r="J6" s="7" t="str">
        <f>LOOKUP(I6,Conversión!$A$20:$A$35,Conversión!$D$20:$D$35)</f>
        <v>2</v>
      </c>
      <c r="K6" s="7" t="str">
        <f>LOOKUP(I6,Conversión!$A$20:$A$35,Conversión!$B$20:$B$35)</f>
        <v>0010</v>
      </c>
    </row>
    <row r="7" spans="1:11" ht="12.75">
      <c r="A7" s="2">
        <f t="shared" si="3"/>
        <v>0.38493234664201736</v>
      </c>
      <c r="B7" s="2">
        <f t="shared" si="4"/>
        <v>6.158917546272278</v>
      </c>
      <c r="C7">
        <f t="shared" si="0"/>
        <v>6</v>
      </c>
      <c r="D7" s="7" t="str">
        <f>LOOKUP(C7,Conversión!$A$20:$A$35,Conversión!$D$20:$D$35)</f>
        <v>6</v>
      </c>
      <c r="E7" s="7" t="str">
        <f>LOOKUP(C7,Conversión!$A$20:$A$35,Conversión!$B$20:$B$35)</f>
        <v>0110</v>
      </c>
      <c r="G7" s="3">
        <f t="shared" si="5"/>
        <v>0.7084800004959106</v>
      </c>
      <c r="H7" s="3">
        <f t="shared" si="1"/>
        <v>11.33568000793457</v>
      </c>
      <c r="I7">
        <f t="shared" si="2"/>
        <v>11</v>
      </c>
      <c r="J7" s="7" t="str">
        <f>LOOKUP(I7,Conversión!$A$20:$A$35,Conversión!$D$20:$D$35)</f>
        <v>B</v>
      </c>
      <c r="K7" s="7" t="str">
        <f>LOOKUP(I7,Conversión!$A$20:$A$35,Conversión!$B$20:$B$35)</f>
        <v>1011</v>
      </c>
    </row>
    <row r="8" spans="1:11" ht="12.75">
      <c r="A8" s="2">
        <f t="shared" si="3"/>
        <v>0.15891754627227783</v>
      </c>
      <c r="B8" s="2">
        <f t="shared" si="4"/>
        <v>2.5426807403564453</v>
      </c>
      <c r="C8">
        <f t="shared" si="0"/>
        <v>2</v>
      </c>
      <c r="D8" s="7" t="str">
        <f>LOOKUP(C8,Conversión!$A$20:$A$35,Conversión!$D$20:$D$35)</f>
        <v>2</v>
      </c>
      <c r="E8" s="7" t="str">
        <f>LOOKUP(C8,Conversión!$A$20:$A$35,Conversión!$B$20:$B$35)</f>
        <v>0010</v>
      </c>
      <c r="G8" s="3">
        <f t="shared" si="5"/>
        <v>0.3356800079345703</v>
      </c>
      <c r="H8" s="3">
        <f t="shared" si="1"/>
        <v>5.370880126953125</v>
      </c>
      <c r="I8">
        <f t="shared" si="2"/>
        <v>5</v>
      </c>
      <c r="J8" s="7" t="str">
        <f>LOOKUP(I8,Conversión!$A$20:$A$35,Conversión!$D$20:$D$35)</f>
        <v>5</v>
      </c>
      <c r="K8" s="7" t="str">
        <f>LOOKUP(I8,Conversión!$A$20:$A$35,Conversión!$B$20:$B$35)</f>
        <v>0101</v>
      </c>
    </row>
    <row r="9" spans="1:11" ht="12.75">
      <c r="A9" s="2">
        <f t="shared" si="3"/>
        <v>0.5426807403564453</v>
      </c>
      <c r="B9" s="2">
        <f t="shared" si="4"/>
        <v>8.682891845703125</v>
      </c>
      <c r="C9">
        <f t="shared" si="0"/>
        <v>8</v>
      </c>
      <c r="D9" s="7" t="str">
        <f>LOOKUP(C9,Conversión!$A$20:$A$35,Conversión!$D$20:$D$35)</f>
        <v>8</v>
      </c>
      <c r="E9" s="7" t="str">
        <f>LOOKUP(C9,Conversión!$A$20:$A$35,Conversión!$B$20:$B$35)</f>
        <v>1000</v>
      </c>
      <c r="G9" s="3">
        <f t="shared" si="5"/>
        <v>0.370880126953125</v>
      </c>
      <c r="H9" s="3">
        <f t="shared" si="1"/>
        <v>5.93408203125</v>
      </c>
      <c r="I9">
        <f t="shared" si="2"/>
        <v>5</v>
      </c>
      <c r="J9" s="7" t="str">
        <f>LOOKUP(I9,Conversión!$A$20:$A$35,Conversión!$D$20:$D$35)</f>
        <v>5</v>
      </c>
      <c r="K9" s="7" t="str">
        <f>LOOKUP(I9,Conversión!$A$20:$A$35,Conversión!$B$20:$B$35)</f>
        <v>0101</v>
      </c>
    </row>
    <row r="10" spans="1:11" ht="12.75">
      <c r="A10" s="2">
        <f t="shared" si="3"/>
        <v>0.682891845703125</v>
      </c>
      <c r="B10" s="2">
        <f t="shared" si="4"/>
        <v>10.92626953125</v>
      </c>
      <c r="C10">
        <f t="shared" si="0"/>
        <v>10</v>
      </c>
      <c r="D10" s="7" t="str">
        <f>LOOKUP(C10,Conversión!$A$20:$A$35,Conversión!$D$20:$D$35)</f>
        <v>A</v>
      </c>
      <c r="E10" s="7" t="str">
        <f>LOOKUP(C10,Conversión!$A$20:$A$35,Conversión!$B$20:$B$35)</f>
        <v>1010</v>
      </c>
      <c r="G10" s="3">
        <f t="shared" si="5"/>
        <v>0.93408203125</v>
      </c>
      <c r="H10" s="3">
        <f t="shared" si="1"/>
        <v>14.9453125</v>
      </c>
      <c r="I10">
        <f t="shared" si="2"/>
        <v>14</v>
      </c>
      <c r="J10" s="7" t="str">
        <f>LOOKUP(I10,Conversión!$A$20:$A$35,Conversión!$D$20:$D$35)</f>
        <v>E</v>
      </c>
      <c r="K10" s="7" t="str">
        <f>LOOKUP(I10,Conversión!$A$20:$A$35,Conversión!$B$20:$B$35)</f>
        <v>1110</v>
      </c>
    </row>
  </sheetData>
  <printOptions gridLines="1" headings="1" horizontalCentered="1" verticalCentered="1"/>
  <pageMargins left="1.1811023622047245" right="0.7874015748031497" top="1.1811023622047245" bottom="0.5905511811023623" header="0.7874015748031497" footer="0"/>
  <pageSetup fitToHeight="1" fitToWidth="1" horizontalDpi="300" verticalDpi="300" orientation="landscape" paperSize="9" scale="91" r:id="rId1"/>
  <headerFooter alignWithMargins="0">
    <oddHeader>&amp;C&amp;"Arial,Negrita"&amp;14Conversión de la parte decimal del número E a binario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workbookViewId="0" topLeftCell="A1">
      <selection activeCell="D1" sqref="D1:E16384"/>
    </sheetView>
  </sheetViews>
  <sheetFormatPr defaultColWidth="11.421875" defaultRowHeight="12.75"/>
  <cols>
    <col min="1" max="2" width="25.7109375" style="2" customWidth="1"/>
    <col min="3" max="5" width="9.140625" style="0" customWidth="1"/>
    <col min="6" max="6" width="2.7109375" style="0" customWidth="1"/>
    <col min="7" max="8" width="25.7109375" style="1" customWidth="1"/>
    <col min="9" max="16384" width="9.140625" style="0" customWidth="1"/>
  </cols>
  <sheetData>
    <row r="1" spans="1:11" ht="12.75">
      <c r="A1" s="2">
        <f>1/3</f>
        <v>0.3333333333333333</v>
      </c>
      <c r="B1" s="2">
        <f>A1*16</f>
        <v>5.333333333333333</v>
      </c>
      <c r="C1">
        <f aca="true" t="shared" si="0" ref="C1:C10">INT(B1)</f>
        <v>5</v>
      </c>
      <c r="D1" s="7" t="str">
        <f>LOOKUP(C1,Conversión!$A$20:$A$35,Conversión!$D$20:$D$35)</f>
        <v>5</v>
      </c>
      <c r="E1" s="7" t="str">
        <f>LOOKUP(C1,Conversión!$A$20:$A$35,Conversión!$B$20:$B$35)</f>
        <v>0101</v>
      </c>
      <c r="G1" s="1">
        <f>0.333333</f>
        <v>0.333333</v>
      </c>
      <c r="H1" s="1">
        <f>G1*16</f>
        <v>5.333328</v>
      </c>
      <c r="I1">
        <f aca="true" t="shared" si="1" ref="I1:I10">INT(H1)</f>
        <v>5</v>
      </c>
      <c r="J1" s="7" t="str">
        <f>LOOKUP(I1,Conversión!$A$20:$A$35,Conversión!$D$20:$D$35)</f>
        <v>5</v>
      </c>
      <c r="K1" s="7" t="str">
        <f>LOOKUP(I1,Conversión!$A$20:$A$35,Conversión!$B$20:$B$35)</f>
        <v>0101</v>
      </c>
    </row>
    <row r="2" spans="1:11" ht="12.75">
      <c r="A2" s="2">
        <f aca="true" t="shared" si="2" ref="A2:A10">B1-C1</f>
        <v>0.33333333333333304</v>
      </c>
      <c r="B2" s="2">
        <f aca="true" t="shared" si="3" ref="B2:B10">A2*16</f>
        <v>5.333333333333329</v>
      </c>
      <c r="C2">
        <f t="shared" si="0"/>
        <v>5</v>
      </c>
      <c r="D2" s="7" t="str">
        <f>LOOKUP(C2,Conversión!$A$20:$A$35,Conversión!$D$20:$D$35)</f>
        <v>5</v>
      </c>
      <c r="E2" s="7" t="str">
        <f>LOOKUP(C2,Conversión!$A$20:$A$35,Conversión!$B$20:$B$35)</f>
        <v>0101</v>
      </c>
      <c r="G2" s="1">
        <f aca="true" t="shared" si="4" ref="G2:G10">H1-I1</f>
        <v>0.33332799999999985</v>
      </c>
      <c r="H2" s="1">
        <f aca="true" t="shared" si="5" ref="H2:H10">G2*16</f>
        <v>5.3332479999999975</v>
      </c>
      <c r="I2">
        <f t="shared" si="1"/>
        <v>5</v>
      </c>
      <c r="J2" s="7" t="str">
        <f>LOOKUP(I2,Conversión!$A$20:$A$35,Conversión!$D$20:$D$35)</f>
        <v>5</v>
      </c>
      <c r="K2" s="7" t="str">
        <f>LOOKUP(I2,Conversión!$A$20:$A$35,Conversión!$B$20:$B$35)</f>
        <v>0101</v>
      </c>
    </row>
    <row r="3" spans="1:11" ht="12.75">
      <c r="A3" s="2">
        <f t="shared" si="2"/>
        <v>0.3333333333333286</v>
      </c>
      <c r="B3" s="2">
        <f t="shared" si="3"/>
        <v>5.3333333333332575</v>
      </c>
      <c r="C3">
        <f t="shared" si="0"/>
        <v>5</v>
      </c>
      <c r="D3" s="7" t="str">
        <f>LOOKUP(C3,Conversión!$A$20:$A$35,Conversión!$D$20:$D$35)</f>
        <v>5</v>
      </c>
      <c r="E3" s="7" t="str">
        <f>LOOKUP(C3,Conversión!$A$20:$A$35,Conversión!$B$20:$B$35)</f>
        <v>0101</v>
      </c>
      <c r="G3" s="1">
        <f t="shared" si="4"/>
        <v>0.33324799999999755</v>
      </c>
      <c r="H3" s="1">
        <f t="shared" si="5"/>
        <v>5.331967999999961</v>
      </c>
      <c r="I3">
        <f t="shared" si="1"/>
        <v>5</v>
      </c>
      <c r="J3" s="7" t="str">
        <f>LOOKUP(I3,Conversión!$A$20:$A$35,Conversión!$D$20:$D$35)</f>
        <v>5</v>
      </c>
      <c r="K3" s="7" t="str">
        <f>LOOKUP(I3,Conversión!$A$20:$A$35,Conversión!$B$20:$B$35)</f>
        <v>0101</v>
      </c>
    </row>
    <row r="4" spans="1:11" ht="12.75">
      <c r="A4" s="2">
        <f t="shared" si="2"/>
        <v>0.33333333333325754</v>
      </c>
      <c r="B4" s="2">
        <f t="shared" si="3"/>
        <v>5.333333333332121</v>
      </c>
      <c r="C4">
        <f t="shared" si="0"/>
        <v>5</v>
      </c>
      <c r="D4" s="7" t="str">
        <f>LOOKUP(C4,Conversión!$A$20:$A$35,Conversión!$D$20:$D$35)</f>
        <v>5</v>
      </c>
      <c r="E4" s="7" t="str">
        <f>LOOKUP(C4,Conversión!$A$20:$A$35,Conversión!$B$20:$B$35)</f>
        <v>0101</v>
      </c>
      <c r="G4" s="1">
        <f t="shared" si="4"/>
        <v>0.33196799999996074</v>
      </c>
      <c r="H4" s="1">
        <f t="shared" si="5"/>
        <v>5.311487999999372</v>
      </c>
      <c r="I4">
        <f t="shared" si="1"/>
        <v>5</v>
      </c>
      <c r="J4" s="7" t="str">
        <f>LOOKUP(I4,Conversión!$A$20:$A$35,Conversión!$D$20:$D$35)</f>
        <v>5</v>
      </c>
      <c r="K4" s="7" t="str">
        <f>LOOKUP(I4,Conversión!$A$20:$A$35,Conversión!$B$20:$B$35)</f>
        <v>0101</v>
      </c>
    </row>
    <row r="5" spans="1:11" ht="12.75">
      <c r="A5" s="2">
        <f t="shared" si="2"/>
        <v>0.3333333333321207</v>
      </c>
      <c r="B5" s="2">
        <f t="shared" si="3"/>
        <v>5.333333333313931</v>
      </c>
      <c r="C5">
        <f t="shared" si="0"/>
        <v>5</v>
      </c>
      <c r="D5" s="7" t="str">
        <f>LOOKUP(C5,Conversión!$A$20:$A$35,Conversión!$D$20:$D$35)</f>
        <v>5</v>
      </c>
      <c r="E5" s="7" t="str">
        <f>LOOKUP(C5,Conversión!$A$20:$A$35,Conversión!$B$20:$B$35)</f>
        <v>0101</v>
      </c>
      <c r="G5" s="1">
        <f t="shared" si="4"/>
        <v>0.3114879999993718</v>
      </c>
      <c r="H5" s="1">
        <f t="shared" si="5"/>
        <v>4.983807999989949</v>
      </c>
      <c r="I5">
        <f t="shared" si="1"/>
        <v>4</v>
      </c>
      <c r="J5" s="7" t="str">
        <f>LOOKUP(I5,Conversión!$A$20:$A$35,Conversión!$D$20:$D$35)</f>
        <v>4</v>
      </c>
      <c r="K5" s="7" t="str">
        <f>LOOKUP(I5,Conversión!$A$20:$A$35,Conversión!$B$20:$B$35)</f>
        <v>0100</v>
      </c>
    </row>
    <row r="6" spans="1:11" ht="12.75">
      <c r="A6" s="2">
        <f t="shared" si="2"/>
        <v>0.3333333333139308</v>
      </c>
      <c r="B6" s="2">
        <f t="shared" si="3"/>
        <v>5.3333333330228925</v>
      </c>
      <c r="C6">
        <f t="shared" si="0"/>
        <v>5</v>
      </c>
      <c r="D6" s="7" t="str">
        <f>LOOKUP(C6,Conversión!$A$20:$A$35,Conversión!$D$20:$D$35)</f>
        <v>5</v>
      </c>
      <c r="E6" s="7" t="str">
        <f>LOOKUP(C6,Conversión!$A$20:$A$35,Conversión!$B$20:$B$35)</f>
        <v>0101</v>
      </c>
      <c r="G6" s="1">
        <f t="shared" si="4"/>
        <v>0.9838079999899492</v>
      </c>
      <c r="H6" s="1">
        <f t="shared" si="5"/>
        <v>15.740927999839187</v>
      </c>
      <c r="I6">
        <f t="shared" si="1"/>
        <v>15</v>
      </c>
      <c r="J6" s="7" t="str">
        <f>LOOKUP(I6,Conversión!$A$20:$A$35,Conversión!$D$20:$D$35)</f>
        <v>F</v>
      </c>
      <c r="K6" s="7" t="str">
        <f>LOOKUP(I6,Conversión!$A$20:$A$35,Conversión!$B$20:$B$35)</f>
        <v>1111</v>
      </c>
    </row>
    <row r="7" spans="1:11" ht="12.75">
      <c r="A7" s="2">
        <f t="shared" si="2"/>
        <v>0.3333333330228925</v>
      </c>
      <c r="B7" s="2">
        <f t="shared" si="3"/>
        <v>5.33333332836628</v>
      </c>
      <c r="C7">
        <f t="shared" si="0"/>
        <v>5</v>
      </c>
      <c r="D7" s="7" t="str">
        <f>LOOKUP(C7,Conversión!$A$20:$A$35,Conversión!$D$20:$D$35)</f>
        <v>5</v>
      </c>
      <c r="E7" s="7" t="str">
        <f>LOOKUP(C7,Conversión!$A$20:$A$35,Conversión!$B$20:$B$35)</f>
        <v>0101</v>
      </c>
      <c r="G7" s="1">
        <f t="shared" si="4"/>
        <v>0.7409279998391867</v>
      </c>
      <c r="H7" s="1">
        <f t="shared" si="5"/>
        <v>11.854847997426987</v>
      </c>
      <c r="I7">
        <f t="shared" si="1"/>
        <v>11</v>
      </c>
      <c r="J7" s="7" t="str">
        <f>LOOKUP(I7,Conversión!$A$20:$A$35,Conversión!$D$20:$D$35)</f>
        <v>B</v>
      </c>
      <c r="K7" s="7" t="str">
        <f>LOOKUP(I7,Conversión!$A$20:$A$35,Conversión!$B$20:$B$35)</f>
        <v>1011</v>
      </c>
    </row>
    <row r="8" spans="1:11" ht="12.75">
      <c r="A8" s="2">
        <f t="shared" si="2"/>
        <v>0.3333333283662796</v>
      </c>
      <c r="B8" s="2">
        <f t="shared" si="3"/>
        <v>5.333333253860474</v>
      </c>
      <c r="C8">
        <f t="shared" si="0"/>
        <v>5</v>
      </c>
      <c r="D8" s="7" t="str">
        <f>LOOKUP(C8,Conversión!$A$20:$A$35,Conversión!$D$20:$D$35)</f>
        <v>5</v>
      </c>
      <c r="E8" s="7" t="str">
        <f>LOOKUP(C8,Conversión!$A$20:$A$35,Conversión!$B$20:$B$35)</f>
        <v>0101</v>
      </c>
      <c r="G8" s="1">
        <f t="shared" si="4"/>
        <v>0.8548479974269867</v>
      </c>
      <c r="H8" s="1">
        <f t="shared" si="5"/>
        <v>13.677567958831787</v>
      </c>
      <c r="I8">
        <f t="shared" si="1"/>
        <v>13</v>
      </c>
      <c r="J8" s="7" t="str">
        <f>LOOKUP(I8,Conversión!$A$20:$A$35,Conversión!$D$20:$D$35)</f>
        <v>D</v>
      </c>
      <c r="K8" s="7" t="str">
        <f>LOOKUP(I8,Conversión!$A$20:$A$35,Conversión!$B$20:$B$35)</f>
        <v>1101</v>
      </c>
    </row>
    <row r="9" spans="1:11" ht="12.75">
      <c r="A9" s="2">
        <f t="shared" si="2"/>
        <v>0.33333325386047363</v>
      </c>
      <c r="B9" s="2">
        <f t="shared" si="3"/>
        <v>5.333332061767578</v>
      </c>
      <c r="C9">
        <f t="shared" si="0"/>
        <v>5</v>
      </c>
      <c r="D9" s="7" t="str">
        <f>LOOKUP(C9,Conversión!$A$20:$A$35,Conversión!$D$20:$D$35)</f>
        <v>5</v>
      </c>
      <c r="E9" s="7" t="str">
        <f>LOOKUP(C9,Conversión!$A$20:$A$35,Conversión!$B$20:$B$35)</f>
        <v>0101</v>
      </c>
      <c r="G9" s="1">
        <f t="shared" si="4"/>
        <v>0.6775679588317871</v>
      </c>
      <c r="H9" s="1">
        <f t="shared" si="5"/>
        <v>10.841087341308594</v>
      </c>
      <c r="I9">
        <f t="shared" si="1"/>
        <v>10</v>
      </c>
      <c r="J9" s="7" t="str">
        <f>LOOKUP(I9,Conversión!$A$20:$A$35,Conversión!$D$20:$D$35)</f>
        <v>A</v>
      </c>
      <c r="K9" s="7" t="str">
        <f>LOOKUP(I9,Conversión!$A$20:$A$35,Conversión!$B$20:$B$35)</f>
        <v>1010</v>
      </c>
    </row>
    <row r="10" spans="1:11" ht="12.75">
      <c r="A10" s="2">
        <f t="shared" si="2"/>
        <v>0.3333320617675781</v>
      </c>
      <c r="B10" s="2">
        <f t="shared" si="3"/>
        <v>5.33331298828125</v>
      </c>
      <c r="C10">
        <f t="shared" si="0"/>
        <v>5</v>
      </c>
      <c r="D10" s="7" t="str">
        <f>LOOKUP(C10,Conversión!$A$20:$A$35,Conversión!$D$20:$D$35)</f>
        <v>5</v>
      </c>
      <c r="E10" s="7" t="str">
        <f>LOOKUP(C10,Conversión!$A$20:$A$35,Conversión!$B$20:$B$35)</f>
        <v>0101</v>
      </c>
      <c r="G10" s="1">
        <f t="shared" si="4"/>
        <v>0.8410873413085938</v>
      </c>
      <c r="H10" s="1">
        <f t="shared" si="5"/>
        <v>13.4573974609375</v>
      </c>
      <c r="I10">
        <f t="shared" si="1"/>
        <v>13</v>
      </c>
      <c r="J10" s="7" t="str">
        <f>LOOKUP(I10,Conversión!$A$20:$A$35,Conversión!$D$20:$D$35)</f>
        <v>D</v>
      </c>
      <c r="K10" s="7" t="str">
        <f>LOOKUP(I10,Conversión!$A$20:$A$35,Conversión!$B$20:$B$35)</f>
        <v>1101</v>
      </c>
    </row>
  </sheetData>
  <printOptions gridLines="1" headings="1" horizontalCentered="1" verticalCentered="1"/>
  <pageMargins left="1.1811023622047245" right="0.7874015748031497" top="1.1811023622047245" bottom="0.5905511811023623" header="0.7874015748031497" footer="0"/>
  <pageSetup fitToHeight="1" fitToWidth="1" horizontalDpi="300" verticalDpi="300" orientation="landscape" paperSize="9" scale="91" r:id="rId1"/>
  <headerFooter alignWithMargins="0">
    <oddHeader>&amp;C&amp;"Arial,Negrita"&amp;14Conversión de la parte decimal del número 1/3 a binario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 topLeftCell="A1">
      <selection activeCell="A1" sqref="A1"/>
    </sheetView>
  </sheetViews>
  <sheetFormatPr defaultColWidth="11.421875" defaultRowHeight="12.75"/>
  <cols>
    <col min="1" max="2" width="25.7109375" style="4" customWidth="1"/>
    <col min="3" max="16384" width="9.140625" style="0" customWidth="1"/>
  </cols>
  <sheetData>
    <row r="1" spans="1:5" ht="12.75">
      <c r="A1" s="4">
        <f>52745916</f>
        <v>52745916</v>
      </c>
      <c r="B1" s="4">
        <f>INT(A1/16)</f>
        <v>3296619</v>
      </c>
      <c r="C1">
        <f>A1-16*B1</f>
        <v>12</v>
      </c>
      <c r="D1" s="7" t="str">
        <f>LOOKUP(C1,Conversión!$A$20:$A$35,Conversión!$D$20:$D$35)</f>
        <v>C</v>
      </c>
      <c r="E1" s="7" t="str">
        <f>LOOKUP(C1,Conversión!$A$20:$A$35,Conversión!$B$20:$B$35)</f>
        <v>1100</v>
      </c>
    </row>
    <row r="2" spans="1:5" ht="12.75">
      <c r="A2" s="4">
        <f>B1</f>
        <v>3296619</v>
      </c>
      <c r="B2" s="4">
        <f aca="true" t="shared" si="0" ref="B2:B7">INT(A2/16)</f>
        <v>206038</v>
      </c>
      <c r="C2">
        <f aca="true" t="shared" si="1" ref="C2:C7">A2-16*B2</f>
        <v>11</v>
      </c>
      <c r="D2" s="7" t="str">
        <f>LOOKUP(C2,Conversión!$A$20:$A$35,Conversión!$D$20:$D$35)</f>
        <v>B</v>
      </c>
      <c r="E2" s="7" t="str">
        <f>LOOKUP(C2,Conversión!$A$20:$A$35,Conversión!$B$20:$B$35)</f>
        <v>1011</v>
      </c>
    </row>
    <row r="3" spans="1:5" ht="12.75">
      <c r="A3" s="4">
        <f>B2</f>
        <v>206038</v>
      </c>
      <c r="B3" s="4">
        <f t="shared" si="0"/>
        <v>12877</v>
      </c>
      <c r="C3">
        <f t="shared" si="1"/>
        <v>6</v>
      </c>
      <c r="D3" s="7" t="str">
        <f>LOOKUP(C3,Conversión!$A$20:$A$35,Conversión!$D$20:$D$35)</f>
        <v>6</v>
      </c>
      <c r="E3" s="7" t="str">
        <f>LOOKUP(C3,Conversión!$A$20:$A$35,Conversión!$B$20:$B$35)</f>
        <v>0110</v>
      </c>
    </row>
    <row r="4" spans="1:5" ht="12.75">
      <c r="A4" s="4">
        <f>B3</f>
        <v>12877</v>
      </c>
      <c r="B4" s="4">
        <f t="shared" si="0"/>
        <v>804</v>
      </c>
      <c r="C4">
        <f t="shared" si="1"/>
        <v>13</v>
      </c>
      <c r="D4" s="7" t="str">
        <f>LOOKUP(C4,Conversión!$A$20:$A$35,Conversión!$D$20:$D$35)</f>
        <v>D</v>
      </c>
      <c r="E4" s="7" t="str">
        <f>LOOKUP(C4,Conversión!$A$20:$A$35,Conversión!$B$20:$B$35)</f>
        <v>1101</v>
      </c>
    </row>
    <row r="5" spans="1:5" ht="12.75">
      <c r="A5" s="4">
        <f>B4</f>
        <v>804</v>
      </c>
      <c r="B5" s="4">
        <f t="shared" si="0"/>
        <v>50</v>
      </c>
      <c r="C5">
        <f t="shared" si="1"/>
        <v>4</v>
      </c>
      <c r="D5" s="7" t="str">
        <f>LOOKUP(C5,Conversión!$A$20:$A$35,Conversión!$D$20:$D$35)</f>
        <v>4</v>
      </c>
      <c r="E5" s="7" t="str">
        <f>LOOKUP(C5,Conversión!$A$20:$A$35,Conversión!$B$20:$B$35)</f>
        <v>0100</v>
      </c>
    </row>
    <row r="6" spans="1:5" ht="12.75">
      <c r="A6" s="4">
        <f>B5</f>
        <v>50</v>
      </c>
      <c r="B6" s="4">
        <f t="shared" si="0"/>
        <v>3</v>
      </c>
      <c r="C6">
        <f t="shared" si="1"/>
        <v>2</v>
      </c>
      <c r="D6" s="7" t="str">
        <f>LOOKUP(C6,Conversión!$A$20:$A$35,Conversión!$D$20:$D$35)</f>
        <v>2</v>
      </c>
      <c r="E6" s="7" t="str">
        <f>LOOKUP(C6,Conversión!$A$20:$A$35,Conversión!$B$20:$B$35)</f>
        <v>0010</v>
      </c>
    </row>
    <row r="7" spans="1:5" ht="12.75">
      <c r="A7" s="4">
        <f>B6</f>
        <v>3</v>
      </c>
      <c r="B7" s="4">
        <f t="shared" si="0"/>
        <v>0</v>
      </c>
      <c r="C7">
        <f t="shared" si="1"/>
        <v>3</v>
      </c>
      <c r="D7" s="7" t="str">
        <f>LOOKUP(C7,Conversión!$A$20:$A$35,Conversión!$D$20:$D$35)</f>
        <v>3</v>
      </c>
      <c r="E7" s="7" t="str">
        <f>LOOKUP(C7,Conversión!$A$20:$A$35,Conversión!$B$20:$B$35)</f>
        <v>0011</v>
      </c>
    </row>
    <row r="8" spans="4:5" ht="12.75">
      <c r="D8" s="7"/>
      <c r="E8" s="7"/>
    </row>
    <row r="9" spans="4:5" ht="12.75">
      <c r="D9" s="7"/>
      <c r="E9" s="7"/>
    </row>
    <row r="10" spans="4:5" ht="12.75">
      <c r="D10" s="7"/>
      <c r="E10" s="7"/>
    </row>
  </sheetData>
  <printOptions gridLines="1" headings="1" horizontalCentered="1" verticalCentered="1"/>
  <pageMargins left="0.75" right="0.75" top="1" bottom="1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7"/>
  <sheetViews>
    <sheetView workbookViewId="0" topLeftCell="A1">
      <selection activeCell="D42" sqref="D42"/>
    </sheetView>
  </sheetViews>
  <sheetFormatPr defaultColWidth="11.421875" defaultRowHeight="12.75"/>
  <sheetData>
    <row r="1" spans="1:4" ht="12.75">
      <c r="A1" s="8" t="s">
        <v>0</v>
      </c>
      <c r="B1" s="8" t="s">
        <v>1</v>
      </c>
      <c r="C1" s="8" t="s">
        <v>2</v>
      </c>
      <c r="D1" s="8" t="s">
        <v>3</v>
      </c>
    </row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spans="1:4" ht="12.75">
      <c r="A20">
        <v>0</v>
      </c>
      <c r="B20" s="6" t="s">
        <v>4</v>
      </c>
      <c r="C20" s="6" t="s">
        <v>44</v>
      </c>
      <c r="D20" s="6" t="s">
        <v>20</v>
      </c>
    </row>
    <row r="21" spans="1:4" ht="12.75">
      <c r="A21">
        <v>1</v>
      </c>
      <c r="B21" s="6" t="s">
        <v>5</v>
      </c>
      <c r="C21" s="6" t="s">
        <v>45</v>
      </c>
      <c r="D21" s="6" t="s">
        <v>21</v>
      </c>
    </row>
    <row r="22" spans="1:4" ht="12.75">
      <c r="A22">
        <v>2</v>
      </c>
      <c r="B22" s="6" t="s">
        <v>6</v>
      </c>
      <c r="C22" s="6" t="s">
        <v>46</v>
      </c>
      <c r="D22" s="6" t="s">
        <v>22</v>
      </c>
    </row>
    <row r="23" spans="1:4" ht="12.75">
      <c r="A23">
        <v>3</v>
      </c>
      <c r="B23" s="6" t="s">
        <v>7</v>
      </c>
      <c r="C23" s="6" t="s">
        <v>47</v>
      </c>
      <c r="D23" s="6" t="s">
        <v>23</v>
      </c>
    </row>
    <row r="24" spans="1:4" ht="12.75">
      <c r="A24">
        <v>4</v>
      </c>
      <c r="B24" s="6" t="s">
        <v>8</v>
      </c>
      <c r="C24" s="6" t="s">
        <v>48</v>
      </c>
      <c r="D24" s="6" t="s">
        <v>24</v>
      </c>
    </row>
    <row r="25" spans="1:4" ht="12.75">
      <c r="A25">
        <v>5</v>
      </c>
      <c r="B25" s="6" t="s">
        <v>9</v>
      </c>
      <c r="C25" s="6" t="s">
        <v>49</v>
      </c>
      <c r="D25" s="6" t="s">
        <v>25</v>
      </c>
    </row>
    <row r="26" spans="1:4" ht="12.75">
      <c r="A26">
        <v>6</v>
      </c>
      <c r="B26" s="6" t="s">
        <v>10</v>
      </c>
      <c r="C26" s="6" t="s">
        <v>50</v>
      </c>
      <c r="D26" s="6" t="s">
        <v>26</v>
      </c>
    </row>
    <row r="27" spans="1:4" ht="12.75">
      <c r="A27">
        <v>7</v>
      </c>
      <c r="B27" s="6" t="s">
        <v>11</v>
      </c>
      <c r="C27" s="6" t="s">
        <v>51</v>
      </c>
      <c r="D27" s="6" t="s">
        <v>27</v>
      </c>
    </row>
    <row r="28" spans="1:4" ht="12.75">
      <c r="A28">
        <v>8</v>
      </c>
      <c r="B28" s="6" t="s">
        <v>12</v>
      </c>
      <c r="C28" s="6" t="s">
        <v>29</v>
      </c>
      <c r="D28" s="6" t="s">
        <v>28</v>
      </c>
    </row>
    <row r="29" spans="1:4" ht="12.75">
      <c r="A29">
        <v>9</v>
      </c>
      <c r="B29" s="6" t="s">
        <v>13</v>
      </c>
      <c r="C29" s="6" t="s">
        <v>30</v>
      </c>
      <c r="D29" s="6" t="s">
        <v>37</v>
      </c>
    </row>
    <row r="30" spans="1:4" ht="12.75">
      <c r="A30">
        <v>10</v>
      </c>
      <c r="B30" s="6" t="s">
        <v>14</v>
      </c>
      <c r="C30" s="6" t="s">
        <v>31</v>
      </c>
      <c r="D30" s="6" t="s">
        <v>38</v>
      </c>
    </row>
    <row r="31" spans="1:4" ht="12.75">
      <c r="A31">
        <v>11</v>
      </c>
      <c r="B31" s="6" t="s">
        <v>15</v>
      </c>
      <c r="C31" s="6" t="s">
        <v>32</v>
      </c>
      <c r="D31" s="6" t="s">
        <v>39</v>
      </c>
    </row>
    <row r="32" spans="1:4" ht="12.75">
      <c r="A32">
        <v>12</v>
      </c>
      <c r="B32" s="6" t="s">
        <v>16</v>
      </c>
      <c r="C32" s="6" t="s">
        <v>33</v>
      </c>
      <c r="D32" s="6" t="s">
        <v>40</v>
      </c>
    </row>
    <row r="33" spans="1:4" ht="12.75">
      <c r="A33">
        <v>13</v>
      </c>
      <c r="B33" s="6" t="s">
        <v>17</v>
      </c>
      <c r="C33" s="6" t="s">
        <v>34</v>
      </c>
      <c r="D33" s="6" t="s">
        <v>41</v>
      </c>
    </row>
    <row r="34" spans="1:4" ht="12.75">
      <c r="A34">
        <v>14</v>
      </c>
      <c r="B34" s="6" t="s">
        <v>18</v>
      </c>
      <c r="C34" s="6" t="s">
        <v>35</v>
      </c>
      <c r="D34" s="6" t="s">
        <v>42</v>
      </c>
    </row>
    <row r="35" spans="1:4" ht="12.75">
      <c r="A35">
        <v>15</v>
      </c>
      <c r="B35" s="6" t="s">
        <v>19</v>
      </c>
      <c r="C35" s="6" t="s">
        <v>36</v>
      </c>
      <c r="D35" s="6" t="s">
        <v>43</v>
      </c>
    </row>
    <row r="36" spans="2:4" ht="12.75">
      <c r="B36" s="5"/>
      <c r="C36" s="5"/>
      <c r="D36" s="5"/>
    </row>
    <row r="37" ht="12.75">
      <c r="B37" s="5"/>
    </row>
  </sheetData>
  <printOptions/>
  <pageMargins left="0.75" right="0.75" top="1" bottom="1" header="0" footer="0"/>
  <pageSetup orientation="portrait" paperSize="9"/>
  <ignoredErrors>
    <ignoredError sqref="D29 D20:D28 B20:C3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Fermín Navarrina</cp:lastModifiedBy>
  <cp:lastPrinted>2002-10-28T23:40:23Z</cp:lastPrinted>
  <dcterms:created xsi:type="dcterms:W3CDTF">1996-11-27T10:00:04Z</dcterms:created>
  <dcterms:modified xsi:type="dcterms:W3CDTF">2006-10-16T12:07:45Z</dcterms:modified>
  <cp:category/>
  <cp:version/>
  <cp:contentType/>
  <cp:contentStatus/>
</cp:coreProperties>
</file>